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dfoodbelgium-my.sharepoint.com/personal/h_alnima_office_bidfood_be/Documents/ESG/Marketing/"/>
    </mc:Choice>
  </mc:AlternateContent>
  <xr:revisionPtr revIDLastSave="136" documentId="8_{7519825F-A19E-4956-8506-FADDF3FC38C1}" xr6:coauthVersionLast="47" xr6:coauthVersionMax="47" xr10:uidLastSave="{3394B231-FAD1-4B2D-9C8B-33965987D6B6}"/>
  <bookViews>
    <workbookView xWindow="-120" yWindow="-120" windowWidth="29040" windowHeight="15840" xr2:uid="{09FB312D-7592-4DD1-9D40-DD984179A4F4}"/>
  </bookViews>
  <sheets>
    <sheet name="Handleiding" sheetId="2" r:id="rId1"/>
    <sheet name="Gegevens" sheetId="5" r:id="rId2"/>
    <sheet name="Resultaten" sheetId="3" r:id="rId3"/>
    <sheet name="Waardering" sheetId="6" r:id="rId4"/>
  </sheets>
  <definedNames>
    <definedName name="_xlnm.Print_Area" localSheetId="2">Resultaten!$F$2:$Q$75</definedName>
    <definedName name="_xlnm.Print_Area" localSheetId="3">Waardering!$B$4:$E$17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5" i="6"/>
  <c r="B19" i="3"/>
  <c r="B2" i="3"/>
  <c r="B53" i="3"/>
  <c r="B36" i="3"/>
  <c r="C17" i="6" l="1"/>
  <c r="C67" i="3"/>
  <c r="C50" i="3"/>
  <c r="C33" i="3"/>
  <c r="C16" i="3"/>
  <c r="M75" i="3"/>
  <c r="M74" i="3"/>
  <c r="M73" i="3"/>
  <c r="M72" i="3"/>
  <c r="C65" i="3"/>
  <c r="C64" i="3"/>
  <c r="C63" i="3"/>
  <c r="C62" i="3"/>
  <c r="C61" i="3"/>
  <c r="C60" i="3"/>
  <c r="C59" i="3"/>
  <c r="C58" i="3"/>
  <c r="C57" i="3"/>
  <c r="C56" i="3"/>
  <c r="C55" i="3"/>
  <c r="C48" i="3"/>
  <c r="C47" i="3"/>
  <c r="C46" i="3"/>
  <c r="C45" i="3"/>
  <c r="C44" i="3"/>
  <c r="C43" i="3"/>
  <c r="C42" i="3"/>
  <c r="C41" i="3"/>
  <c r="C40" i="3"/>
  <c r="C39" i="3"/>
  <c r="C38" i="3"/>
  <c r="C31" i="3"/>
  <c r="C30" i="3"/>
  <c r="C29" i="3"/>
  <c r="C28" i="3"/>
  <c r="C27" i="3"/>
  <c r="C26" i="3"/>
  <c r="C25" i="3"/>
  <c r="C24" i="3"/>
  <c r="C23" i="3"/>
  <c r="C22" i="3"/>
  <c r="C21" i="3"/>
  <c r="C5" i="3" l="1"/>
  <c r="C6" i="6" s="1"/>
  <c r="C4" i="3"/>
  <c r="C5" i="6" s="1"/>
  <c r="C6" i="3"/>
  <c r="C7" i="6" s="1"/>
  <c r="C14" i="3"/>
  <c r="C15" i="6" s="1"/>
  <c r="C13" i="3"/>
  <c r="C14" i="6" s="1"/>
  <c r="C12" i="3"/>
  <c r="C13" i="6" s="1"/>
  <c r="C11" i="3"/>
  <c r="C12" i="6" s="1"/>
  <c r="C10" i="3"/>
  <c r="C11" i="6" s="1"/>
  <c r="C9" i="3"/>
  <c r="C10" i="6" s="1"/>
  <c r="C8" i="3"/>
  <c r="C9" i="6" s="1"/>
  <c r="C7" i="3"/>
  <c r="C8" i="6" s="1"/>
  <c r="C66" i="3"/>
  <c r="L75" i="3" s="1"/>
  <c r="C49" i="3"/>
  <c r="L74" i="3" s="1"/>
  <c r="C32" i="3"/>
  <c r="L73" i="3" s="1"/>
  <c r="E16" i="6" l="1"/>
  <c r="C16" i="6"/>
  <c r="C15" i="3"/>
  <c r="L72" i="3" s="1"/>
</calcChain>
</file>

<file path=xl/sharedStrings.xml><?xml version="1.0" encoding="utf-8"?>
<sst xmlns="http://schemas.openxmlformats.org/spreadsheetml/2006/main" count="110" uniqueCount="50">
  <si>
    <t>Total:</t>
  </si>
  <si>
    <t>Desserts</t>
  </si>
  <si>
    <t>..</t>
  </si>
  <si>
    <t>euros</t>
  </si>
  <si>
    <t>De hoeveelheid voedselafval evalueren :</t>
  </si>
  <si>
    <t>Het wegen van afval in het kader van een plan voor de vermindering van voedselverspilling is een essentiële stap</t>
  </si>
  <si>
    <t>die het mogelijk maakt om concrete en effectieve acties te ondernemen.</t>
  </si>
  <si>
    <t>Meten om beter te begrijpen</t>
  </si>
  <si>
    <t>Bewustzijn creëren en sensibiliseren</t>
  </si>
  <si>
    <t>Doelen stellen en optimaliseren</t>
  </si>
  <si>
    <t>Handleiding:</t>
  </si>
  <si>
    <t>- Bereid een container en een weegschaal voor</t>
  </si>
  <si>
    <t>- Weeg het afval volgens hun categorie en oorsprong (zie tabblad "Gegevens")</t>
  </si>
  <si>
    <t>- Zet de resultaten over naar het tabblad "Gegevens"</t>
  </si>
  <si>
    <t>* Kies de eenheden van gewicht (gram of kilogram)</t>
  </si>
  <si>
    <t>- Raadpleeg de resultaten in grafische vorm (tabblad "Resultaten")</t>
  </si>
  <si>
    <t>Aantal geproduceerde couverts</t>
  </si>
  <si>
    <t>* Geef het aantal couverts aan</t>
  </si>
  <si>
    <t>Gebruikte eenheden (Gram of Kilo)</t>
  </si>
  <si>
    <t>gram</t>
  </si>
  <si>
    <t>Weggegooide hoeveelheid ingeven</t>
  </si>
  <si>
    <t>Groenten</t>
  </si>
  <si>
    <t>Vlees</t>
  </si>
  <si>
    <t>Vis</t>
  </si>
  <si>
    <t>Brood</t>
  </si>
  <si>
    <t>Sauzen</t>
  </si>
  <si>
    <t>Zetmeel</t>
  </si>
  <si>
    <t>Zuivel</t>
  </si>
  <si>
    <t>Mengsel</t>
  </si>
  <si>
    <t>Onvermijdelijk</t>
  </si>
  <si>
    <r>
      <t xml:space="preserve">Oorsprong : Productie
</t>
    </r>
    <r>
      <rPr>
        <sz val="11"/>
        <color theme="1" tint="0.499984740745262"/>
        <rFont val="Aptos Narrow"/>
        <family val="2"/>
        <scheme val="minor"/>
      </rPr>
      <t>Schillen, zaden, bladeren, afsnijdsels, kook-/voorbereidingsfouten, niet toonbaar</t>
    </r>
  </si>
  <si>
    <t>Origine : Afgeruimde borden</t>
  </si>
  <si>
    <t>Botten vallen in de categorie “onvermijdelijk"</t>
  </si>
  <si>
    <t>Botten, schelpen, huiden, hoofden, enz. vallen in de categorie “onvermijdelijk”</t>
  </si>
  <si>
    <t>(aardappelen, pasta, rijst, frieten, bulgur, enz.)
Brood en aanverwante producten &gt;&gt; categorie “brood"</t>
  </si>
  <si>
    <t>(ook pita, durum, stokbrood, croissants, broodjes, buns, ...)</t>
  </si>
  <si>
    <t>(warme en koude sauzen, dressings, mayo, ketchup, enz.)</t>
  </si>
  <si>
    <t>(melk, room, boter, yoghurt, kaas, enz.)</t>
  </si>
  <si>
    <t>(5e en 6e gamma, lasagnes, pizza's, gehakt, kip-kerriesalades, enz.)</t>
  </si>
  <si>
    <t>(botten, graten, vissenkoppen of -vliezen, schelpen, niet-eetbare schillen, kaaskorsten, enz.)</t>
  </si>
  <si>
    <t>Fruit</t>
  </si>
  <si>
    <t>Gemiddelde hoeveelheid afval / couvert</t>
  </si>
  <si>
    <t>Gemiddelde hoeveelheid uit voorraad / couvert</t>
  </si>
  <si>
    <t>Gemiddelde hoeveelheid uit productie / couvert</t>
  </si>
  <si>
    <t>Gemiddelde hoeveelheid uit afgeruimde borden / couvert</t>
  </si>
  <si>
    <t>Totale hoeveelheid</t>
  </si>
  <si>
    <t>Geraamde waarde</t>
  </si>
  <si>
    <t>NB : afdrukbare versie op 1 blad</t>
  </si>
  <si>
    <t>Gemiddelde prijs per kilo
(bewerkbaar)</t>
  </si>
  <si>
    <r>
      <t xml:space="preserve">Oorsprong : Voorraad
</t>
    </r>
    <r>
      <rPr>
        <sz val="11"/>
        <color theme="1" tint="0.499984740745262"/>
        <rFont val="Aptos Narrow"/>
        <family val="2"/>
        <scheme val="minor"/>
      </rPr>
      <t>Te oud, verdord, onbruikbaar…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</si>
</sst>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b/>
      <sz val="11"/>
      <color theme="0" tint="-0.499984740745262"/>
      <name val="Aptos Narrow"/>
      <family val="2"/>
      <scheme val="minor"/>
    </font>
    <font>
      <sz val="10"/>
      <color theme="1" tint="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2"/>
      <color theme="9" tint="-0.249977111117893"/>
      <name val="Aptos Narrow"/>
      <family val="2"/>
      <scheme val="minor"/>
    </font>
    <font>
      <sz val="10"/>
      <color theme="9" tint="-0.249977111117893"/>
      <name val="Aptos Narrow"/>
      <family val="2"/>
      <scheme val="minor"/>
    </font>
    <font>
      <b/>
      <i/>
      <sz val="12"/>
      <color theme="0" tint="-0.499984740745262"/>
      <name val="Aptos Narrow"/>
      <family val="2"/>
      <scheme val="minor"/>
    </font>
    <font>
      <b/>
      <sz val="12"/>
      <color theme="8" tint="-0.249977111117893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sz val="10"/>
      <color theme="1"/>
      <name val="Calibri Light"/>
      <family val="2"/>
    </font>
    <font>
      <sz val="10"/>
      <color rgb="FFC00000"/>
      <name val="Calibri Light"/>
      <family val="2"/>
    </font>
    <font>
      <b/>
      <sz val="12"/>
      <color rgb="FF00B050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1" tint="0.499984740745262"/>
        <bgColor theme="0" tint="-4.9989318521683403E-2"/>
      </patternFill>
    </fill>
    <fill>
      <patternFill patternType="lightGray">
        <fgColor theme="1" tint="0.499984740745262"/>
        <bgColor theme="0" tint="-0.14999847407452621"/>
      </patternFill>
    </fill>
    <fill>
      <patternFill patternType="lightGray">
        <fgColor theme="0" tint="-0.499984740745262"/>
        <bgColor theme="0" tint="-4.9989318521683403E-2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4" xfId="0" applyFont="1" applyBorder="1"/>
    <xf numFmtId="0" fontId="0" fillId="0" borderId="3" xfId="0" applyBorder="1"/>
    <xf numFmtId="0" fontId="2" fillId="0" borderId="0" xfId="0" applyFont="1" applyAlignment="1">
      <alignment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2" fillId="2" borderId="0" xfId="0" applyFont="1" applyFill="1" applyAlignment="1">
      <alignment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" fillId="3" borderId="0" xfId="0" applyFont="1" applyFill="1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0" fillId="0" borderId="0" xfId="0" applyAlignment="1">
      <alignment textRotation="9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5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5" borderId="0" xfId="0" applyFont="1" applyFill="1" applyAlignment="1">
      <alignment horizontal="right" vertical="center" wrapText="1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2" fillId="6" borderId="0" xfId="0" applyFont="1" applyFill="1" applyAlignment="1">
      <alignment vertical="top" textRotation="45"/>
    </xf>
    <xf numFmtId="0" fontId="12" fillId="2" borderId="6" xfId="0" applyFont="1" applyFill="1" applyBorder="1" applyAlignment="1">
      <alignment vertical="top" textRotation="45"/>
    </xf>
    <xf numFmtId="0" fontId="12" fillId="6" borderId="6" xfId="0" applyFont="1" applyFill="1" applyBorder="1" applyAlignment="1">
      <alignment vertical="top" textRotation="45"/>
    </xf>
    <xf numFmtId="0" fontId="13" fillId="2" borderId="6" xfId="0" applyFont="1" applyFill="1" applyBorder="1" applyAlignment="1">
      <alignment vertical="top" textRotation="45" wrapText="1"/>
    </xf>
    <xf numFmtId="0" fontId="12" fillId="2" borderId="6" xfId="0" applyFont="1" applyFill="1" applyBorder="1" applyAlignment="1">
      <alignment vertical="top" textRotation="45"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14" fillId="0" borderId="0" xfId="0" applyFont="1"/>
    <xf numFmtId="0" fontId="5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5" fillId="2" borderId="0" xfId="0" quotePrefix="1" applyFont="1" applyFill="1"/>
    <xf numFmtId="0" fontId="18" fillId="0" borderId="0" xfId="0" applyFont="1"/>
    <xf numFmtId="43" fontId="18" fillId="7" borderId="0" xfId="1" applyFont="1" applyFill="1" applyBorder="1" applyAlignment="1" applyProtection="1">
      <protection locked="0"/>
    </xf>
    <xf numFmtId="0" fontId="18" fillId="0" borderId="14" xfId="0" applyFont="1" applyBorder="1"/>
    <xf numFmtId="43" fontId="18" fillId="7" borderId="14" xfId="1" applyFont="1" applyFill="1" applyBorder="1" applyAlignment="1" applyProtection="1">
      <protection locked="0"/>
    </xf>
    <xf numFmtId="0" fontId="0" fillId="2" borderId="0" xfId="0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2" borderId="0" xfId="0" applyFont="1" applyFill="1" applyAlignment="1">
      <alignment vertical="center" wrapText="1"/>
    </xf>
    <xf numFmtId="0" fontId="18" fillId="2" borderId="15" xfId="0" applyFont="1" applyFill="1" applyBorder="1"/>
    <xf numFmtId="0" fontId="19" fillId="2" borderId="16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 wrapText="1"/>
    </xf>
    <xf numFmtId="0" fontId="19" fillId="2" borderId="17" xfId="0" applyFont="1" applyFill="1" applyBorder="1" applyAlignment="1">
      <alignment horizontal="center"/>
    </xf>
    <xf numFmtId="0" fontId="18" fillId="0" borderId="18" xfId="0" applyFont="1" applyBorder="1"/>
    <xf numFmtId="43" fontId="18" fillId="0" borderId="19" xfId="1" applyFont="1" applyBorder="1"/>
    <xf numFmtId="0" fontId="18" fillId="0" borderId="20" xfId="0" applyFont="1" applyBorder="1"/>
    <xf numFmtId="43" fontId="18" fillId="0" borderId="21" xfId="1" applyFont="1" applyBorder="1"/>
    <xf numFmtId="164" fontId="19" fillId="0" borderId="0" xfId="1" applyNumberFormat="1" applyFont="1" applyBorder="1"/>
    <xf numFmtId="43" fontId="19" fillId="0" borderId="19" xfId="1" applyFont="1" applyBorder="1"/>
    <xf numFmtId="0" fontId="18" fillId="0" borderId="22" xfId="0" applyFont="1" applyBorder="1"/>
    <xf numFmtId="0" fontId="18" fillId="0" borderId="23" xfId="0" applyFont="1" applyBorder="1" applyAlignment="1">
      <alignment horizontal="right"/>
    </xf>
    <xf numFmtId="0" fontId="18" fillId="0" borderId="23" xfId="0" applyFont="1" applyBorder="1"/>
    <xf numFmtId="0" fontId="18" fillId="0" borderId="2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3366"/>
      <color rgb="FFFFFFCC"/>
      <color rgb="FFFF99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600"/>
              <a:t>TOTALE HOEVEELHEID AFVAL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96-524F-A90A-CAA682975E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96-524F-A90A-CAA682975E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96-524F-A90A-CAA682975E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796-524F-A90A-CAA682975E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796-524F-A90A-CAA682975E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796-524F-A90A-CAA682975E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796-524F-A90A-CAA682975E9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796-524F-A90A-CAA682975E9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796-524F-A90A-CAA682975E9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796-524F-A90A-CAA682975E9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796-524F-A90A-CAA682975E9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796-524F-A90A-CAA682975E9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796-524F-A90A-CAA682975E9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796-524F-A90A-CAA682975E9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796-524F-A90A-CAA682975E9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796-524F-A90A-CAA682975E9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796-524F-A90A-CAA682975E9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B796-524F-A90A-CAA682975E9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B796-524F-A90A-CAA682975E9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B796-524F-A90A-CAA682975E9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B796-524F-A90A-CAA682975E9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B796-524F-A90A-CAA682975E9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Resultaten!$B$4:$B$14</c:f>
              <c:strCache>
                <c:ptCount val="11"/>
                <c:pt idx="0">
                  <c:v>Groenten</c:v>
                </c:pt>
                <c:pt idx="1">
                  <c:v>Fruit</c:v>
                </c:pt>
                <c:pt idx="2">
                  <c:v>Vlees</c:v>
                </c:pt>
                <c:pt idx="3">
                  <c:v>Vis</c:v>
                </c:pt>
                <c:pt idx="4">
                  <c:v>Zetmeel</c:v>
                </c:pt>
                <c:pt idx="5">
                  <c:v>Brood</c:v>
                </c:pt>
                <c:pt idx="6">
                  <c:v>Sauzen</c:v>
                </c:pt>
                <c:pt idx="7">
                  <c:v>Zuivel</c:v>
                </c:pt>
                <c:pt idx="8">
                  <c:v>Mengsel</c:v>
                </c:pt>
                <c:pt idx="9">
                  <c:v>Desserts</c:v>
                </c:pt>
                <c:pt idx="10">
                  <c:v>Onvermijdelijk</c:v>
                </c:pt>
              </c:strCache>
            </c:strRef>
          </c:cat>
          <c:val>
            <c:numRef>
              <c:f>Resultaten!$C$4:$C$14</c:f>
              <c:numCache>
                <c:formatCode>General</c:formatCode>
                <c:ptCount val="11"/>
                <c:pt idx="0">
                  <c:v>700</c:v>
                </c:pt>
                <c:pt idx="1">
                  <c:v>450</c:v>
                </c:pt>
                <c:pt idx="2">
                  <c:v>1100</c:v>
                </c:pt>
                <c:pt idx="3">
                  <c:v>750</c:v>
                </c:pt>
                <c:pt idx="4">
                  <c:v>550</c:v>
                </c:pt>
                <c:pt idx="5">
                  <c:v>950</c:v>
                </c:pt>
                <c:pt idx="6">
                  <c:v>650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1-42EA-8E28-C5A341D4E96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Resultaten!$B$2</c:f>
          <c:strCache>
            <c:ptCount val="1"/>
            <c:pt idx="0">
              <c:v>Totale hoeveelheid afval (in gram)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Resultaten!$B$4:$B$14</c:f>
              <c:strCache>
                <c:ptCount val="11"/>
                <c:pt idx="0">
                  <c:v>Groenten</c:v>
                </c:pt>
                <c:pt idx="1">
                  <c:v>Fruit</c:v>
                </c:pt>
                <c:pt idx="2">
                  <c:v>Vlees</c:v>
                </c:pt>
                <c:pt idx="3">
                  <c:v>Vis</c:v>
                </c:pt>
                <c:pt idx="4">
                  <c:v>Zetmeel</c:v>
                </c:pt>
                <c:pt idx="5">
                  <c:v>Brood</c:v>
                </c:pt>
                <c:pt idx="6">
                  <c:v>Sauzen</c:v>
                </c:pt>
                <c:pt idx="7">
                  <c:v>Zuivel</c:v>
                </c:pt>
                <c:pt idx="8">
                  <c:v>Mengsel</c:v>
                </c:pt>
                <c:pt idx="9">
                  <c:v>Desserts</c:v>
                </c:pt>
                <c:pt idx="10">
                  <c:v>Onvermijdelijk</c:v>
                </c:pt>
              </c:strCache>
            </c:strRef>
          </c:cat>
          <c:val>
            <c:numRef>
              <c:f>Resultaten!$C$4:$C$14</c:f>
              <c:numCache>
                <c:formatCode>General</c:formatCode>
                <c:ptCount val="11"/>
                <c:pt idx="0">
                  <c:v>700</c:v>
                </c:pt>
                <c:pt idx="1">
                  <c:v>450</c:v>
                </c:pt>
                <c:pt idx="2">
                  <c:v>1100</c:v>
                </c:pt>
                <c:pt idx="3">
                  <c:v>750</c:v>
                </c:pt>
                <c:pt idx="4">
                  <c:v>550</c:v>
                </c:pt>
                <c:pt idx="5">
                  <c:v>950</c:v>
                </c:pt>
                <c:pt idx="6">
                  <c:v>650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D-4674-A9C8-12276E2E2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677280"/>
        <c:axId val="806680520"/>
      </c:barChart>
      <c:catAx>
        <c:axId val="80667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680520"/>
        <c:crosses val="autoZero"/>
        <c:auto val="1"/>
        <c:lblAlgn val="ctr"/>
        <c:lblOffset val="100"/>
        <c:noMultiLvlLbl val="0"/>
      </c:catAx>
      <c:valAx>
        <c:axId val="80668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67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Resultaten!$B$19</c:f>
          <c:strCache>
            <c:ptCount val="1"/>
            <c:pt idx="0">
              <c:v>Hoeveelheid uit voorraad (in gram)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BE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Resultaten!$B$21:$B$31</c:f>
              <c:strCache>
                <c:ptCount val="11"/>
                <c:pt idx="0">
                  <c:v>Groenten</c:v>
                </c:pt>
                <c:pt idx="1">
                  <c:v>Fruit</c:v>
                </c:pt>
                <c:pt idx="2">
                  <c:v>Vlees</c:v>
                </c:pt>
                <c:pt idx="3">
                  <c:v>Vis</c:v>
                </c:pt>
                <c:pt idx="4">
                  <c:v>Zetmeel</c:v>
                </c:pt>
                <c:pt idx="5">
                  <c:v>Brood</c:v>
                </c:pt>
                <c:pt idx="6">
                  <c:v>Sauzen</c:v>
                </c:pt>
                <c:pt idx="7">
                  <c:v>Zuivel</c:v>
                </c:pt>
                <c:pt idx="8">
                  <c:v>Mengsel</c:v>
                </c:pt>
                <c:pt idx="9">
                  <c:v>Desserts</c:v>
                </c:pt>
                <c:pt idx="10">
                  <c:v>Onvermijdelijk</c:v>
                </c:pt>
              </c:strCache>
            </c:strRef>
          </c:cat>
          <c:val>
            <c:numRef>
              <c:f>Resultaten!$C$21:$C$31</c:f>
              <c:numCache>
                <c:formatCode>General</c:formatCode>
                <c:ptCount val="11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100</c:v>
                </c:pt>
                <c:pt idx="5">
                  <c:v>500</c:v>
                </c:pt>
                <c:pt idx="6">
                  <c:v>200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6-48D4-AE36-B90695733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676368"/>
        <c:axId val="670673488"/>
      </c:barChart>
      <c:catAx>
        <c:axId val="6706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673488"/>
        <c:crosses val="autoZero"/>
        <c:auto val="1"/>
        <c:lblAlgn val="ctr"/>
        <c:lblOffset val="100"/>
        <c:noMultiLvlLbl val="0"/>
      </c:catAx>
      <c:valAx>
        <c:axId val="67067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67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/>
              <a:t>HoeVEELHEID UIT VOORRAAD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72-1945-95E7-8B328AF43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72-1945-95E7-8B328AF432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972-1945-95E7-8B328AF43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972-1945-95E7-8B328AF43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972-1945-95E7-8B328AF432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972-1945-95E7-8B328AF432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972-1945-95E7-8B328AF432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972-1945-95E7-8B328AF4324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972-1945-95E7-8B328AF4324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972-1945-95E7-8B328AF4324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972-1945-95E7-8B328AF4324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972-1945-95E7-8B328AF4324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972-1945-95E7-8B328AF4324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972-1945-95E7-8B328AF4324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972-1945-95E7-8B328AF4324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972-1945-95E7-8B328AF4324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972-1945-95E7-8B328AF4324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972-1945-95E7-8B328AF4324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9972-1945-95E7-8B328AF4324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9972-1945-95E7-8B328AF4324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9972-1945-95E7-8B328AF4324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9972-1945-95E7-8B328AF4324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Resultaten!$B$21:$B$31</c:f>
              <c:strCache>
                <c:ptCount val="11"/>
                <c:pt idx="0">
                  <c:v>Groenten</c:v>
                </c:pt>
                <c:pt idx="1">
                  <c:v>Fruit</c:v>
                </c:pt>
                <c:pt idx="2">
                  <c:v>Vlees</c:v>
                </c:pt>
                <c:pt idx="3">
                  <c:v>Vis</c:v>
                </c:pt>
                <c:pt idx="4">
                  <c:v>Zetmeel</c:v>
                </c:pt>
                <c:pt idx="5">
                  <c:v>Brood</c:v>
                </c:pt>
                <c:pt idx="6">
                  <c:v>Sauzen</c:v>
                </c:pt>
                <c:pt idx="7">
                  <c:v>Zuivel</c:v>
                </c:pt>
                <c:pt idx="8">
                  <c:v>Mengsel</c:v>
                </c:pt>
                <c:pt idx="9">
                  <c:v>Desserts</c:v>
                </c:pt>
                <c:pt idx="10">
                  <c:v>Onvermijdelijk</c:v>
                </c:pt>
              </c:strCache>
            </c:strRef>
          </c:cat>
          <c:val>
            <c:numRef>
              <c:f>Resultaten!$C$21:$C$31</c:f>
              <c:numCache>
                <c:formatCode>General</c:formatCode>
                <c:ptCount val="11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  <c:pt idx="4">
                  <c:v>100</c:v>
                </c:pt>
                <c:pt idx="5">
                  <c:v>500</c:v>
                </c:pt>
                <c:pt idx="6">
                  <c:v>200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3-4713-88EF-C0A8C2E4D1E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Resultaten!$B$36</c:f>
          <c:strCache>
            <c:ptCount val="1"/>
            <c:pt idx="0">
              <c:v>Hoeveelheid uit productie (in gram)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Resultaten!$B$38:$B$48</c:f>
              <c:strCache>
                <c:ptCount val="11"/>
                <c:pt idx="0">
                  <c:v>Groenten</c:v>
                </c:pt>
                <c:pt idx="1">
                  <c:v>Fruit</c:v>
                </c:pt>
                <c:pt idx="2">
                  <c:v>Vlees</c:v>
                </c:pt>
                <c:pt idx="3">
                  <c:v>Vis</c:v>
                </c:pt>
                <c:pt idx="4">
                  <c:v>Zetmeel</c:v>
                </c:pt>
                <c:pt idx="5">
                  <c:v>Brood</c:v>
                </c:pt>
                <c:pt idx="6">
                  <c:v>Sauzen</c:v>
                </c:pt>
                <c:pt idx="7">
                  <c:v>Zuivel</c:v>
                </c:pt>
                <c:pt idx="8">
                  <c:v>Mengsel</c:v>
                </c:pt>
                <c:pt idx="9">
                  <c:v>Desserts</c:v>
                </c:pt>
                <c:pt idx="10">
                  <c:v>Onvermijdelijk</c:v>
                </c:pt>
              </c:strCache>
            </c:strRef>
          </c:cat>
          <c:val>
            <c:numRef>
              <c:f>Resultaten!$C$38:$C$48</c:f>
              <c:numCache>
                <c:formatCode>General</c:formatCode>
                <c:ptCount val="11"/>
                <c:pt idx="0">
                  <c:v>200</c:v>
                </c:pt>
                <c:pt idx="1">
                  <c:v>150</c:v>
                </c:pt>
                <c:pt idx="2">
                  <c:v>500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E-4AE9-A638-6A37A6E2E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556832"/>
        <c:axId val="878563672"/>
      </c:barChart>
      <c:catAx>
        <c:axId val="8785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8563672"/>
        <c:crosses val="autoZero"/>
        <c:auto val="1"/>
        <c:lblAlgn val="ctr"/>
        <c:lblOffset val="100"/>
        <c:noMultiLvlLbl val="0"/>
      </c:catAx>
      <c:valAx>
        <c:axId val="87856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855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1000" b="0" i="0" u="none" strike="noStrike" kern="1200" spc="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/>
              <a:t>HOEVEELDHEID UIT PRODUCTIE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5AB-AC44-BD34-E79EAE2360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5AB-AC44-BD34-E79EAE2360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5AB-AC44-BD34-E79EAE2360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5AB-AC44-BD34-E79EAE2360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5AB-AC44-BD34-E79EAE23608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5AB-AC44-BD34-E79EAE23608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5AB-AC44-BD34-E79EAE23608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5AB-AC44-BD34-E79EAE23608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5AB-AC44-BD34-E79EAE23608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5AB-AC44-BD34-E79EAE23608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5AB-AC44-BD34-E79EAE23608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5AB-AC44-BD34-E79EAE23608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5AB-AC44-BD34-E79EAE23608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5AB-AC44-BD34-E79EAE23608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5AB-AC44-BD34-E79EAE23608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5AB-AC44-BD34-E79EAE23608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5AB-AC44-BD34-E79EAE23608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65AB-AC44-BD34-E79EAE23608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65AB-AC44-BD34-E79EAE23608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65AB-AC44-BD34-E79EAE23608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65AB-AC44-BD34-E79EAE23608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65AB-AC44-BD34-E79EAE23608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Resultaten!$B$38:$B$48</c:f>
              <c:strCache>
                <c:ptCount val="11"/>
                <c:pt idx="0">
                  <c:v>Groenten</c:v>
                </c:pt>
                <c:pt idx="1">
                  <c:v>Fruit</c:v>
                </c:pt>
                <c:pt idx="2">
                  <c:v>Vlees</c:v>
                </c:pt>
                <c:pt idx="3">
                  <c:v>Vis</c:v>
                </c:pt>
                <c:pt idx="4">
                  <c:v>Zetmeel</c:v>
                </c:pt>
                <c:pt idx="5">
                  <c:v>Brood</c:v>
                </c:pt>
                <c:pt idx="6">
                  <c:v>Sauzen</c:v>
                </c:pt>
                <c:pt idx="7">
                  <c:v>Zuivel</c:v>
                </c:pt>
                <c:pt idx="8">
                  <c:v>Mengsel</c:v>
                </c:pt>
                <c:pt idx="9">
                  <c:v>Desserts</c:v>
                </c:pt>
                <c:pt idx="10">
                  <c:v>Onvermijdelijk</c:v>
                </c:pt>
              </c:strCache>
            </c:strRef>
          </c:cat>
          <c:val>
            <c:numRef>
              <c:f>Resultaten!$C$38:$C$48</c:f>
              <c:numCache>
                <c:formatCode>General</c:formatCode>
                <c:ptCount val="11"/>
                <c:pt idx="0">
                  <c:v>200</c:v>
                </c:pt>
                <c:pt idx="1">
                  <c:v>150</c:v>
                </c:pt>
                <c:pt idx="2">
                  <c:v>500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44CF-B74D-89504EEF926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400"/>
              <a:t>HOEVEELHEID UIT AFGERUIMDE BORDEN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E4-664B-B35D-865729E991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E4-664B-B35D-865729E991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E4-664B-B35D-865729E991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E4-664B-B35D-865729E991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E4-664B-B35D-865729E991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E4-664B-B35D-865729E991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E4-664B-B35D-865729E991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E4-664B-B35D-865729E991C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E4-664B-B35D-865729E991C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FE4-664B-B35D-865729E991C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FE4-664B-B35D-865729E991C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FE4-664B-B35D-865729E991C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FE4-664B-B35D-865729E991C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FE4-664B-B35D-865729E991C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FE4-664B-B35D-865729E991C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FE4-664B-B35D-865729E991C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FE4-664B-B35D-865729E991C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FE4-664B-B35D-865729E991C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CFE4-664B-B35D-865729E991C4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CFE4-664B-B35D-865729E991C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CFE4-664B-B35D-865729E991C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CFE4-664B-B35D-865729E991C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Resultaten!$B$55:$B$65</c:f>
              <c:strCache>
                <c:ptCount val="11"/>
                <c:pt idx="0">
                  <c:v>Groenten</c:v>
                </c:pt>
                <c:pt idx="1">
                  <c:v>Fruit</c:v>
                </c:pt>
                <c:pt idx="2">
                  <c:v>Vlees</c:v>
                </c:pt>
                <c:pt idx="3">
                  <c:v>Vis</c:v>
                </c:pt>
                <c:pt idx="4">
                  <c:v>Zetmeel</c:v>
                </c:pt>
                <c:pt idx="5">
                  <c:v>Brood</c:v>
                </c:pt>
                <c:pt idx="6">
                  <c:v>Sauzen</c:v>
                </c:pt>
                <c:pt idx="7">
                  <c:v>Zuivel</c:v>
                </c:pt>
                <c:pt idx="8">
                  <c:v>Mengsel</c:v>
                </c:pt>
                <c:pt idx="9">
                  <c:v>Desserts</c:v>
                </c:pt>
                <c:pt idx="10">
                  <c:v>Onvermijdelijk</c:v>
                </c:pt>
              </c:strCache>
            </c:strRef>
          </c:cat>
          <c:val>
            <c:numRef>
              <c:f>Resultaten!$C$55:$C$65</c:f>
              <c:numCache>
                <c:formatCode>General</c:formatCode>
                <c:ptCount val="11"/>
                <c:pt idx="0">
                  <c:v>400</c:v>
                </c:pt>
                <c:pt idx="1">
                  <c:v>150</c:v>
                </c:pt>
                <c:pt idx="2">
                  <c:v>400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B-4BDB-9FEA-C78ECE00F61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Resultaten!$B$53</c:f>
          <c:strCache>
            <c:ptCount val="1"/>
            <c:pt idx="0">
              <c:v>Hoeveelheid uit afgeruimde borden (in gram)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Resultaten!$B$55:$B$65</c:f>
              <c:strCache>
                <c:ptCount val="11"/>
                <c:pt idx="0">
                  <c:v>Groenten</c:v>
                </c:pt>
                <c:pt idx="1">
                  <c:v>Fruit</c:v>
                </c:pt>
                <c:pt idx="2">
                  <c:v>Vlees</c:v>
                </c:pt>
                <c:pt idx="3">
                  <c:v>Vis</c:v>
                </c:pt>
                <c:pt idx="4">
                  <c:v>Zetmeel</c:v>
                </c:pt>
                <c:pt idx="5">
                  <c:v>Brood</c:v>
                </c:pt>
                <c:pt idx="6">
                  <c:v>Sauzen</c:v>
                </c:pt>
                <c:pt idx="7">
                  <c:v>Zuivel</c:v>
                </c:pt>
                <c:pt idx="8">
                  <c:v>Mengsel</c:v>
                </c:pt>
                <c:pt idx="9">
                  <c:v>Desserts</c:v>
                </c:pt>
                <c:pt idx="10">
                  <c:v>Onvermijdelijk</c:v>
                </c:pt>
              </c:strCache>
            </c:strRef>
          </c:cat>
          <c:val>
            <c:numRef>
              <c:f>Resultaten!$C$55:$C$65</c:f>
              <c:numCache>
                <c:formatCode>General</c:formatCode>
                <c:ptCount val="11"/>
                <c:pt idx="0">
                  <c:v>400</c:v>
                </c:pt>
                <c:pt idx="1">
                  <c:v>150</c:v>
                </c:pt>
                <c:pt idx="2">
                  <c:v>400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947-95C1-22D96C02F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620912"/>
        <c:axId val="878610472"/>
      </c:barChart>
      <c:catAx>
        <c:axId val="87862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8610472"/>
        <c:crosses val="autoZero"/>
        <c:auto val="1"/>
        <c:lblAlgn val="ctr"/>
        <c:lblOffset val="100"/>
        <c:noMultiLvlLbl val="0"/>
      </c:catAx>
      <c:valAx>
        <c:axId val="87861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862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1000" b="0" i="0" u="none" strike="noStrike" kern="1200" spc="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47625</xdr:rowOff>
    </xdr:from>
    <xdr:to>
      <xdr:col>4</xdr:col>
      <xdr:colOff>47625</xdr:colOff>
      <xdr:row>6</xdr:row>
      <xdr:rowOff>122880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B39678-3415-EE3F-250A-A4D4F642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38125"/>
          <a:ext cx="1943100" cy="1027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7</xdr:row>
      <xdr:rowOff>19050</xdr:rowOff>
    </xdr:from>
    <xdr:to>
      <xdr:col>1</xdr:col>
      <xdr:colOff>2553889</xdr:colOff>
      <xdr:row>7</xdr:row>
      <xdr:rowOff>1314449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B312ED-181C-975E-9452-DC8397A5E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000125"/>
          <a:ext cx="2449114" cy="1295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757288</xdr:colOff>
      <xdr:row>2</xdr:row>
      <xdr:rowOff>4329</xdr:rowOff>
    </xdr:from>
    <xdr:to>
      <xdr:col>10</xdr:col>
      <xdr:colOff>505288</xdr:colOff>
      <xdr:row>17</xdr:row>
      <xdr:rowOff>26829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166F1A8-DFED-D519-68F6-DAABA7EE5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760648</xdr:colOff>
      <xdr:row>2</xdr:row>
      <xdr:rowOff>4329</xdr:rowOff>
    </xdr:from>
    <xdr:to>
      <xdr:col>16</xdr:col>
      <xdr:colOff>760648</xdr:colOff>
      <xdr:row>17</xdr:row>
      <xdr:rowOff>26829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8E0D086-FEFE-CC1D-8A1C-52550C8F0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760648</xdr:colOff>
      <xdr:row>18</xdr:row>
      <xdr:rowOff>180311</xdr:rowOff>
    </xdr:from>
    <xdr:to>
      <xdr:col>16</xdr:col>
      <xdr:colOff>760648</xdr:colOff>
      <xdr:row>34</xdr:row>
      <xdr:rowOff>12311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E977926-D841-0000-7B61-479BFD33C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757288</xdr:colOff>
      <xdr:row>18</xdr:row>
      <xdr:rowOff>180311</xdr:rowOff>
    </xdr:from>
    <xdr:to>
      <xdr:col>10</xdr:col>
      <xdr:colOff>505288</xdr:colOff>
      <xdr:row>34</xdr:row>
      <xdr:rowOff>12311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109D444D-65A8-CFD0-98E2-08B02E52E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760648</xdr:colOff>
      <xdr:row>35</xdr:row>
      <xdr:rowOff>189837</xdr:rowOff>
    </xdr:from>
    <xdr:to>
      <xdr:col>16</xdr:col>
      <xdr:colOff>760648</xdr:colOff>
      <xdr:row>51</xdr:row>
      <xdr:rowOff>21837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6D2C5CF2-1DCB-79BA-3FEF-B72934EBD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757288</xdr:colOff>
      <xdr:row>35</xdr:row>
      <xdr:rowOff>189837</xdr:rowOff>
    </xdr:from>
    <xdr:to>
      <xdr:col>10</xdr:col>
      <xdr:colOff>505288</xdr:colOff>
      <xdr:row>51</xdr:row>
      <xdr:rowOff>21837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27EC733A-3C69-64B2-D3B1-16D6C57FB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757288</xdr:colOff>
      <xdr:row>52</xdr:row>
      <xdr:rowOff>189837</xdr:rowOff>
    </xdr:from>
    <xdr:to>
      <xdr:col>10</xdr:col>
      <xdr:colOff>505288</xdr:colOff>
      <xdr:row>68</xdr:row>
      <xdr:rowOff>21837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51CC27D5-9BC8-BA5C-D067-E3DA250AF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760648</xdr:colOff>
      <xdr:row>52</xdr:row>
      <xdr:rowOff>189837</xdr:rowOff>
    </xdr:from>
    <xdr:to>
      <xdr:col>16</xdr:col>
      <xdr:colOff>760648</xdr:colOff>
      <xdr:row>68</xdr:row>
      <xdr:rowOff>21837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965A53AA-2B34-C43F-A9AD-71C32BA8C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F0CFB-01CC-4424-AF34-CC2E8AE48959}">
  <dimension ref="B9:C26"/>
  <sheetViews>
    <sheetView showGridLines="0" showRowColHeaders="0" tabSelected="1" zoomScale="130" zoomScaleNormal="130" workbookViewId="0">
      <selection activeCell="B1" sqref="B1"/>
    </sheetView>
  </sheetViews>
  <sheetFormatPr defaultColWidth="11.42578125" defaultRowHeight="15" x14ac:dyDescent="0.25"/>
  <cols>
    <col min="1" max="1" width="6.140625" style="10" customWidth="1"/>
    <col min="2" max="2" width="5.7109375" style="10" customWidth="1"/>
    <col min="3" max="16384" width="11.42578125" style="10"/>
  </cols>
  <sheetData>
    <row r="9" spans="2:3" ht="15.75" x14ac:dyDescent="0.25">
      <c r="B9" s="49" t="s">
        <v>4</v>
      </c>
      <c r="C9" s="50"/>
    </row>
    <row r="10" spans="2:3" ht="15.75" x14ac:dyDescent="0.25">
      <c r="B10" s="50" t="s">
        <v>5</v>
      </c>
      <c r="C10" s="50"/>
    </row>
    <row r="11" spans="2:3" ht="15.75" x14ac:dyDescent="0.25">
      <c r="B11" s="50" t="s">
        <v>6</v>
      </c>
      <c r="C11" s="50"/>
    </row>
    <row r="12" spans="2:3" ht="15.75" x14ac:dyDescent="0.25">
      <c r="B12" s="57" t="b">
        <v>1</v>
      </c>
      <c r="C12" s="50" t="s">
        <v>7</v>
      </c>
    </row>
    <row r="13" spans="2:3" ht="15.75" x14ac:dyDescent="0.25">
      <c r="B13" s="57" t="b">
        <v>1</v>
      </c>
      <c r="C13" s="50" t="s">
        <v>8</v>
      </c>
    </row>
    <row r="14" spans="2:3" ht="15.75" x14ac:dyDescent="0.25">
      <c r="B14" s="57" t="b">
        <v>1</v>
      </c>
      <c r="C14" s="50" t="s">
        <v>9</v>
      </c>
    </row>
    <row r="15" spans="2:3" ht="15.75" x14ac:dyDescent="0.25">
      <c r="B15" s="50"/>
      <c r="C15" s="50"/>
    </row>
    <row r="16" spans="2:3" ht="15.75" x14ac:dyDescent="0.25">
      <c r="B16" s="51" t="s">
        <v>10</v>
      </c>
      <c r="C16" s="51"/>
    </row>
    <row r="17" spans="2:3" ht="15.75" x14ac:dyDescent="0.25">
      <c r="B17" s="50"/>
      <c r="C17" s="50"/>
    </row>
    <row r="18" spans="2:3" ht="15.75" x14ac:dyDescent="0.25">
      <c r="B18" s="52" t="s">
        <v>11</v>
      </c>
      <c r="C18" s="50"/>
    </row>
    <row r="19" spans="2:3" ht="15.75" x14ac:dyDescent="0.25">
      <c r="B19" s="50"/>
      <c r="C19" s="50"/>
    </row>
    <row r="20" spans="2:3" ht="15.75" x14ac:dyDescent="0.25">
      <c r="B20" s="52" t="s">
        <v>12</v>
      </c>
      <c r="C20" s="50"/>
    </row>
    <row r="21" spans="2:3" ht="15.75" x14ac:dyDescent="0.25">
      <c r="B21" s="50"/>
      <c r="C21" s="50"/>
    </row>
    <row r="22" spans="2:3" ht="15.75" x14ac:dyDescent="0.25">
      <c r="B22" s="52" t="s">
        <v>13</v>
      </c>
      <c r="C22" s="50"/>
    </row>
    <row r="23" spans="2:3" ht="15.75" x14ac:dyDescent="0.25">
      <c r="B23" s="50"/>
      <c r="C23" s="50" t="s">
        <v>17</v>
      </c>
    </row>
    <row r="24" spans="2:3" ht="15.75" x14ac:dyDescent="0.25">
      <c r="B24" s="50"/>
      <c r="C24" s="50" t="s">
        <v>14</v>
      </c>
    </row>
    <row r="25" spans="2:3" ht="15.75" x14ac:dyDescent="0.25">
      <c r="B25" s="50"/>
      <c r="C25" s="50"/>
    </row>
    <row r="26" spans="2:3" ht="15.75" x14ac:dyDescent="0.25">
      <c r="B26" s="52" t="s">
        <v>15</v>
      </c>
      <c r="C26" s="50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901F-5A95-440E-85EC-48C529620E93}">
  <sheetPr>
    <pageSetUpPr fitToPage="1"/>
  </sheetPr>
  <dimension ref="B3:AD23"/>
  <sheetViews>
    <sheetView showGridLines="0" showRowColHeaders="0" zoomScale="115" zoomScaleNormal="115" workbookViewId="0">
      <selection activeCell="D4" sqref="D4"/>
    </sheetView>
  </sheetViews>
  <sheetFormatPr defaultColWidth="11.42578125" defaultRowHeight="15" x14ac:dyDescent="0.25"/>
  <cols>
    <col min="1" max="1" width="4.85546875" customWidth="1"/>
    <col min="2" max="2" width="40" customWidth="1"/>
    <col min="3" max="3" width="1" customWidth="1"/>
    <col min="4" max="4" width="12" customWidth="1"/>
    <col min="5" max="5" width="1" customWidth="1"/>
    <col min="6" max="6" width="12" style="5" customWidth="1"/>
    <col min="7" max="7" width="1" customWidth="1"/>
    <col min="8" max="8" width="12" customWidth="1"/>
    <col min="9" max="9" width="1" customWidth="1"/>
    <col min="10" max="10" width="12" style="5" customWidth="1"/>
    <col min="11" max="11" width="1" customWidth="1"/>
    <col min="12" max="12" width="12" customWidth="1"/>
    <col min="13" max="13" width="1" customWidth="1"/>
    <col min="14" max="14" width="12" customWidth="1"/>
    <col min="15" max="15" width="1" customWidth="1"/>
    <col min="16" max="16" width="12" customWidth="1"/>
    <col min="17" max="17" width="1" customWidth="1"/>
    <col min="18" max="18" width="12" customWidth="1"/>
    <col min="19" max="19" width="1" customWidth="1"/>
    <col min="20" max="20" width="12" customWidth="1"/>
    <col min="21" max="21" width="1" customWidth="1"/>
    <col min="22" max="22" width="12" customWidth="1"/>
    <col min="23" max="23" width="1" customWidth="1"/>
    <col min="24" max="24" width="12.85546875" customWidth="1"/>
    <col min="25" max="25" width="1" customWidth="1"/>
    <col min="27" max="27" width="1" customWidth="1"/>
    <col min="29" max="29" width="1" customWidth="1"/>
  </cols>
  <sheetData>
    <row r="3" spans="2:30" ht="15.75" thickBot="1" x14ac:dyDescent="0.3">
      <c r="B3" s="10"/>
      <c r="C3" s="10"/>
      <c r="D3" s="10"/>
      <c r="E3" s="10"/>
      <c r="F3" s="11"/>
      <c r="G3" s="10"/>
      <c r="H3" s="10"/>
      <c r="I3" s="10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30" ht="16.5" thickBot="1" x14ac:dyDescent="0.3">
      <c r="B4" s="22" t="s">
        <v>16</v>
      </c>
      <c r="C4" s="12"/>
      <c r="D4" s="9">
        <v>50</v>
      </c>
      <c r="E4" s="12"/>
      <c r="F4" s="13"/>
      <c r="G4" s="12"/>
      <c r="H4" s="10"/>
      <c r="I4" s="12"/>
      <c r="J4" s="11"/>
      <c r="K4" s="12"/>
      <c r="L4" s="10"/>
      <c r="M4" s="12"/>
      <c r="N4" s="10"/>
      <c r="O4" s="12"/>
      <c r="P4" s="10"/>
      <c r="Q4" s="12"/>
      <c r="R4" s="10"/>
      <c r="S4" s="12"/>
      <c r="T4" s="10"/>
      <c r="U4" s="12"/>
      <c r="V4" s="10"/>
      <c r="W4" s="12"/>
      <c r="X4" s="10"/>
      <c r="Y4" s="12"/>
      <c r="Z4" s="10"/>
      <c r="AA4" s="10"/>
      <c r="AB4" s="10"/>
      <c r="AC4" s="10"/>
      <c r="AD4" s="10"/>
    </row>
    <row r="5" spans="2:30" ht="15.75" thickBot="1" x14ac:dyDescent="0.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2:30" ht="16.5" thickBot="1" x14ac:dyDescent="0.3">
      <c r="B6" s="22" t="s">
        <v>18</v>
      </c>
      <c r="C6" s="12"/>
      <c r="D6" s="9" t="s">
        <v>19</v>
      </c>
      <c r="E6" s="12"/>
      <c r="F6" s="13"/>
      <c r="G6" s="12"/>
      <c r="H6" s="10"/>
      <c r="I6" s="12"/>
      <c r="J6" s="11"/>
      <c r="K6" s="12"/>
      <c r="L6" s="10"/>
      <c r="M6" s="12"/>
      <c r="N6" s="10"/>
      <c r="O6" s="12"/>
      <c r="P6" s="10"/>
      <c r="Q6" s="12"/>
      <c r="R6" s="10"/>
      <c r="S6" s="12"/>
      <c r="T6" s="10"/>
      <c r="U6" s="12"/>
      <c r="V6" s="10"/>
      <c r="W6" s="12"/>
      <c r="X6" s="10"/>
      <c r="Y6" s="12"/>
      <c r="Z6" s="10"/>
      <c r="AA6" s="10"/>
      <c r="AB6" s="10"/>
      <c r="AC6" s="10"/>
      <c r="AD6" s="10"/>
    </row>
    <row r="7" spans="2:30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0" s="25" customFormat="1" ht="147" customHeight="1" x14ac:dyDescent="0.25">
      <c r="B8" s="14" t="s">
        <v>20</v>
      </c>
      <c r="C8" s="37"/>
      <c r="D8" s="36" t="s">
        <v>2</v>
      </c>
      <c r="E8" s="37"/>
      <c r="F8" s="36" t="s">
        <v>2</v>
      </c>
      <c r="G8" s="37"/>
      <c r="H8" s="38" t="s">
        <v>32</v>
      </c>
      <c r="I8" s="37"/>
      <c r="J8" s="38" t="s">
        <v>33</v>
      </c>
      <c r="K8" s="37"/>
      <c r="L8" s="39" t="s">
        <v>34</v>
      </c>
      <c r="M8" s="37"/>
      <c r="N8" s="39" t="s">
        <v>35</v>
      </c>
      <c r="O8" s="37"/>
      <c r="P8" s="39" t="s">
        <v>36</v>
      </c>
      <c r="Q8" s="37"/>
      <c r="R8" s="39" t="s">
        <v>37</v>
      </c>
      <c r="S8" s="37"/>
      <c r="T8" s="39" t="s">
        <v>38</v>
      </c>
      <c r="U8" s="37"/>
      <c r="V8" s="39" t="s">
        <v>2</v>
      </c>
      <c r="W8" s="37"/>
      <c r="X8" s="39" t="s">
        <v>39</v>
      </c>
      <c r="Y8" s="35"/>
      <c r="Z8" s="10"/>
      <c r="AA8" s="10"/>
      <c r="AB8" s="10"/>
      <c r="AC8" s="10"/>
      <c r="AD8" s="10"/>
    </row>
    <row r="9" spans="2:30" s="28" customFormat="1" ht="35.25" customHeight="1" x14ac:dyDescent="0.25">
      <c r="B9" s="19"/>
      <c r="C9" s="29"/>
      <c r="D9" s="26" t="s">
        <v>21</v>
      </c>
      <c r="E9" s="29"/>
      <c r="F9" s="26" t="s">
        <v>40</v>
      </c>
      <c r="G9" s="29"/>
      <c r="H9" s="27" t="s">
        <v>22</v>
      </c>
      <c r="I9" s="29"/>
      <c r="J9" s="27" t="s">
        <v>23</v>
      </c>
      <c r="K9" s="29"/>
      <c r="L9" s="27" t="s">
        <v>26</v>
      </c>
      <c r="M9" s="29"/>
      <c r="N9" s="27" t="s">
        <v>24</v>
      </c>
      <c r="O9" s="29"/>
      <c r="P9" s="27" t="s">
        <v>25</v>
      </c>
      <c r="Q9" s="29"/>
      <c r="R9" s="27" t="s">
        <v>27</v>
      </c>
      <c r="S9" s="29"/>
      <c r="T9" s="27" t="s">
        <v>28</v>
      </c>
      <c r="U9" s="29"/>
      <c r="V9" s="27" t="s">
        <v>1</v>
      </c>
      <c r="W9" s="29"/>
      <c r="X9" s="58" t="s">
        <v>29</v>
      </c>
      <c r="Y9" s="29"/>
      <c r="Z9" s="10"/>
      <c r="AA9" s="10"/>
      <c r="AB9" s="10"/>
      <c r="AC9" s="10"/>
      <c r="AD9" s="10"/>
    </row>
    <row r="10" spans="2:30" ht="9.75" customHeight="1" x14ac:dyDescent="0.25">
      <c r="B10" s="15"/>
      <c r="C10" s="30"/>
      <c r="D10" s="16"/>
      <c r="E10" s="30"/>
      <c r="F10" s="16"/>
      <c r="G10" s="30"/>
      <c r="H10" s="16"/>
      <c r="I10" s="30"/>
      <c r="J10" s="16"/>
      <c r="K10" s="30"/>
      <c r="L10" s="16"/>
      <c r="M10" s="30"/>
      <c r="N10" s="16"/>
      <c r="O10" s="30"/>
      <c r="P10" s="16"/>
      <c r="Q10" s="30"/>
      <c r="R10" s="16"/>
      <c r="S10" s="30"/>
      <c r="T10" s="16"/>
      <c r="U10" s="30"/>
      <c r="V10" s="16"/>
      <c r="W10" s="30"/>
      <c r="X10" s="16"/>
      <c r="Y10" s="30"/>
      <c r="Z10" s="10"/>
      <c r="AA10" s="10"/>
      <c r="AB10" s="10"/>
      <c r="AC10" s="10"/>
      <c r="AD10" s="10"/>
    </row>
    <row r="11" spans="2:30" ht="51.75" customHeight="1" x14ac:dyDescent="0.25">
      <c r="B11" s="23" t="s">
        <v>49</v>
      </c>
      <c r="C11" s="30"/>
      <c r="D11" s="6">
        <v>100</v>
      </c>
      <c r="E11" s="30"/>
      <c r="F11" s="6">
        <v>150</v>
      </c>
      <c r="G11" s="30"/>
      <c r="H11" s="6">
        <v>200</v>
      </c>
      <c r="I11" s="30"/>
      <c r="J11" s="6">
        <v>300</v>
      </c>
      <c r="K11" s="30"/>
      <c r="L11" s="6">
        <v>100</v>
      </c>
      <c r="M11" s="30"/>
      <c r="N11" s="6">
        <v>500</v>
      </c>
      <c r="O11" s="30"/>
      <c r="P11" s="6">
        <v>200</v>
      </c>
      <c r="Q11" s="30"/>
      <c r="R11" s="6">
        <v>100</v>
      </c>
      <c r="S11" s="30"/>
      <c r="T11" s="6">
        <v>100</v>
      </c>
      <c r="U11" s="30"/>
      <c r="V11" s="6">
        <v>100</v>
      </c>
      <c r="W11" s="30"/>
      <c r="X11" s="6">
        <v>100</v>
      </c>
      <c r="Y11" s="30"/>
      <c r="Z11" s="10"/>
      <c r="AA11" s="10"/>
      <c r="AB11" s="10"/>
      <c r="AC11" s="10"/>
      <c r="AD11" s="10"/>
    </row>
    <row r="12" spans="2:30" s="18" customFormat="1" ht="9.75" customHeight="1" x14ac:dyDescent="0.25">
      <c r="B12" s="17"/>
      <c r="C12" s="31"/>
      <c r="D12" s="17"/>
      <c r="E12" s="31"/>
      <c r="F12" s="17"/>
      <c r="G12" s="31"/>
      <c r="H12" s="17"/>
      <c r="I12" s="31"/>
      <c r="J12" s="17"/>
      <c r="K12" s="31"/>
      <c r="L12" s="17"/>
      <c r="M12" s="31"/>
      <c r="N12" s="17"/>
      <c r="O12" s="31"/>
      <c r="P12" s="17"/>
      <c r="Q12" s="31"/>
      <c r="R12" s="17"/>
      <c r="S12" s="31"/>
      <c r="T12" s="17"/>
      <c r="U12" s="31"/>
      <c r="V12" s="17"/>
      <c r="W12" s="31"/>
      <c r="X12" s="17"/>
      <c r="Y12" s="31"/>
      <c r="Z12" s="10"/>
      <c r="AA12" s="10"/>
      <c r="AB12" s="10"/>
      <c r="AC12" s="10"/>
      <c r="AD12" s="10"/>
    </row>
    <row r="13" spans="2:30" ht="9.75" customHeight="1" x14ac:dyDescent="0.25">
      <c r="B13" s="12"/>
      <c r="C13" s="32"/>
      <c r="D13" s="19"/>
      <c r="E13" s="32"/>
      <c r="F13" s="19"/>
      <c r="G13" s="32"/>
      <c r="H13" s="19"/>
      <c r="I13" s="32"/>
      <c r="J13" s="19"/>
      <c r="K13" s="32"/>
      <c r="L13" s="19"/>
      <c r="M13" s="32"/>
      <c r="N13" s="19"/>
      <c r="O13" s="32"/>
      <c r="P13" s="19"/>
      <c r="Q13" s="32"/>
      <c r="R13" s="19"/>
      <c r="S13" s="32"/>
      <c r="T13" s="19"/>
      <c r="U13" s="32"/>
      <c r="V13" s="19"/>
      <c r="W13" s="32"/>
      <c r="X13" s="19"/>
      <c r="Y13" s="32"/>
      <c r="Z13" s="10"/>
      <c r="AA13" s="10"/>
      <c r="AB13" s="10"/>
      <c r="AC13" s="10"/>
      <c r="AD13" s="10"/>
    </row>
    <row r="14" spans="2:30" ht="51.75" customHeight="1" x14ac:dyDescent="0.25">
      <c r="B14" s="24" t="s">
        <v>30</v>
      </c>
      <c r="C14" s="33"/>
      <c r="D14" s="7">
        <v>200</v>
      </c>
      <c r="E14" s="33"/>
      <c r="F14" s="7">
        <v>150</v>
      </c>
      <c r="G14" s="33"/>
      <c r="H14" s="7">
        <v>500</v>
      </c>
      <c r="I14" s="33"/>
      <c r="J14" s="7">
        <v>150</v>
      </c>
      <c r="K14" s="33"/>
      <c r="L14" s="7">
        <v>150</v>
      </c>
      <c r="M14" s="33"/>
      <c r="N14" s="7">
        <v>150</v>
      </c>
      <c r="O14" s="33"/>
      <c r="P14" s="7">
        <v>150</v>
      </c>
      <c r="Q14" s="33"/>
      <c r="R14" s="7">
        <v>150</v>
      </c>
      <c r="S14" s="33"/>
      <c r="T14" s="7">
        <v>150</v>
      </c>
      <c r="U14" s="33"/>
      <c r="V14" s="7">
        <v>150</v>
      </c>
      <c r="W14" s="33"/>
      <c r="X14" s="7">
        <v>150</v>
      </c>
      <c r="Y14" s="33"/>
      <c r="Z14" s="10"/>
      <c r="AA14" s="10"/>
      <c r="AB14" s="10"/>
      <c r="AC14" s="10"/>
      <c r="AD14" s="10"/>
    </row>
    <row r="15" spans="2:30" ht="9.75" customHeight="1" x14ac:dyDescent="0.25">
      <c r="B15" s="12"/>
      <c r="C15" s="34"/>
      <c r="D15" s="20"/>
      <c r="E15" s="34"/>
      <c r="F15" s="20"/>
      <c r="G15" s="34"/>
      <c r="H15" s="20"/>
      <c r="I15" s="34"/>
      <c r="J15" s="20"/>
      <c r="K15" s="34"/>
      <c r="L15" s="20"/>
      <c r="M15" s="34"/>
      <c r="N15" s="20"/>
      <c r="O15" s="34"/>
      <c r="P15" s="20"/>
      <c r="Q15" s="34"/>
      <c r="R15" s="20"/>
      <c r="S15" s="34"/>
      <c r="T15" s="20"/>
      <c r="U15" s="34"/>
      <c r="V15" s="20"/>
      <c r="W15" s="34"/>
      <c r="X15" s="20"/>
      <c r="Y15" s="34"/>
      <c r="Z15" s="10"/>
      <c r="AA15" s="10"/>
      <c r="AB15" s="10"/>
      <c r="AC15" s="10"/>
      <c r="AD15" s="10"/>
    </row>
    <row r="16" spans="2:30" ht="9.75" customHeight="1" x14ac:dyDescent="0.25">
      <c r="B16" s="15"/>
      <c r="C16" s="30"/>
      <c r="D16" s="16"/>
      <c r="E16" s="30"/>
      <c r="F16" s="16"/>
      <c r="G16" s="30"/>
      <c r="H16" s="16"/>
      <c r="I16" s="30"/>
      <c r="J16" s="16"/>
      <c r="K16" s="30"/>
      <c r="L16" s="16"/>
      <c r="M16" s="30"/>
      <c r="N16" s="16"/>
      <c r="O16" s="30"/>
      <c r="P16" s="16"/>
      <c r="Q16" s="30"/>
      <c r="R16" s="16"/>
      <c r="S16" s="30"/>
      <c r="T16" s="16"/>
      <c r="U16" s="30"/>
      <c r="V16" s="16"/>
      <c r="W16" s="30"/>
      <c r="X16" s="16"/>
      <c r="Y16" s="30"/>
      <c r="Z16" s="10"/>
      <c r="AA16" s="10"/>
      <c r="AB16" s="10"/>
      <c r="AC16" s="10"/>
      <c r="AD16" s="10"/>
    </row>
    <row r="17" spans="2:30" ht="51.75" customHeight="1" x14ac:dyDescent="0.25">
      <c r="B17" s="21" t="s">
        <v>31</v>
      </c>
      <c r="C17" s="30"/>
      <c r="D17" s="8">
        <v>400</v>
      </c>
      <c r="E17" s="30"/>
      <c r="F17" s="8">
        <v>150</v>
      </c>
      <c r="G17" s="30"/>
      <c r="H17" s="8">
        <v>400</v>
      </c>
      <c r="I17" s="30"/>
      <c r="J17" s="8">
        <v>300</v>
      </c>
      <c r="K17" s="30"/>
      <c r="L17" s="8">
        <v>300</v>
      </c>
      <c r="M17" s="30"/>
      <c r="N17" s="8">
        <v>300</v>
      </c>
      <c r="O17" s="30"/>
      <c r="P17" s="8">
        <v>300</v>
      </c>
      <c r="Q17" s="30"/>
      <c r="R17" s="8">
        <v>300</v>
      </c>
      <c r="S17" s="30"/>
      <c r="T17" s="8">
        <v>300</v>
      </c>
      <c r="U17" s="30"/>
      <c r="V17" s="8">
        <v>300</v>
      </c>
      <c r="W17" s="30"/>
      <c r="X17" s="8">
        <v>300</v>
      </c>
      <c r="Y17" s="30"/>
      <c r="Z17" s="10"/>
      <c r="AA17" s="10"/>
      <c r="AB17" s="10"/>
      <c r="AC17" s="10"/>
      <c r="AD17" s="10"/>
    </row>
    <row r="18" spans="2:30" ht="9.75" customHeight="1" x14ac:dyDescent="0.25">
      <c r="B18" s="15"/>
      <c r="C18" s="30"/>
      <c r="D18" s="16"/>
      <c r="E18" s="30"/>
      <c r="F18" s="16"/>
      <c r="G18" s="30"/>
      <c r="H18" s="16"/>
      <c r="I18" s="30"/>
      <c r="J18" s="16"/>
      <c r="K18" s="30"/>
      <c r="L18" s="16"/>
      <c r="M18" s="30"/>
      <c r="N18" s="16"/>
      <c r="O18" s="30"/>
      <c r="P18" s="16"/>
      <c r="Q18" s="30"/>
      <c r="R18" s="16"/>
      <c r="S18" s="30"/>
      <c r="T18" s="16"/>
      <c r="U18" s="30"/>
      <c r="V18" s="16"/>
      <c r="W18" s="30"/>
      <c r="X18" s="16"/>
      <c r="Y18" s="30"/>
      <c r="Z18" s="10"/>
      <c r="AA18" s="10"/>
      <c r="AB18" s="10"/>
      <c r="AC18" s="10"/>
      <c r="AD18" s="10"/>
    </row>
    <row r="19" spans="2:30" x14ac:dyDescent="0.25">
      <c r="F19"/>
      <c r="J19"/>
    </row>
    <row r="23" spans="2:30" ht="25.5" customHeight="1" x14ac:dyDescent="0.25"/>
  </sheetData>
  <sheetProtection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D6" xr:uid="{B0E6CD3B-4614-4F9C-9BEC-B50E5DDEE673}">
      <formula1>"gram,kilo"</formula1>
    </dataValidation>
  </dataValidations>
  <pageMargins left="0.23622047244094491" right="0.23622047244094491" top="1.3385826771653544" bottom="0.74803149606299213" header="1.1023622047244095" footer="0.31496062992125984"/>
  <pageSetup paperSize="9" scale="63" orientation="landscape" r:id="rId1"/>
  <headerFooter>
    <oddHeader>&amp;C&amp;"Arial,Gras"&amp;14Bidfood - Transition durable
Mesure du gaspillage alimentaire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B1AB-3DC8-4354-BA63-666E4A3AF0DD}">
  <sheetPr>
    <pageSetUpPr fitToPage="1"/>
  </sheetPr>
  <dimension ref="B2:S75"/>
  <sheetViews>
    <sheetView showGridLines="0" showRowColHeaders="0" zoomScaleNormal="100" workbookViewId="0">
      <selection activeCell="C16" sqref="C16"/>
    </sheetView>
  </sheetViews>
  <sheetFormatPr defaultColWidth="11.42578125" defaultRowHeight="15" x14ac:dyDescent="0.25"/>
  <cols>
    <col min="1" max="1" width="6.85546875" customWidth="1"/>
    <col min="2" max="2" width="14.42578125" customWidth="1"/>
    <col min="3" max="3" width="8.7109375" customWidth="1"/>
    <col min="4" max="4" width="22.85546875" customWidth="1"/>
    <col min="5" max="5" width="11.42578125" customWidth="1"/>
  </cols>
  <sheetData>
    <row r="2" spans="2:19" x14ac:dyDescent="0.25">
      <c r="B2" s="1" t="str">
        <f>"Totale hoeveelheid afval (in "&amp;Gegevens!D6&amp;")"</f>
        <v>Totale hoeveelheid afval (in gram)</v>
      </c>
    </row>
    <row r="3" spans="2:19" ht="15.75" x14ac:dyDescent="0.25">
      <c r="S3" s="48" t="s">
        <v>47</v>
      </c>
    </row>
    <row r="4" spans="2:19" x14ac:dyDescent="0.25">
      <c r="B4" s="2" t="s">
        <v>21</v>
      </c>
      <c r="C4" s="2">
        <f t="shared" ref="C4:C14" si="0">C21+C38+C55</f>
        <v>700</v>
      </c>
    </row>
    <row r="5" spans="2:19" x14ac:dyDescent="0.25">
      <c r="B5" s="2" t="s">
        <v>40</v>
      </c>
      <c r="C5" s="2">
        <f t="shared" si="0"/>
        <v>450</v>
      </c>
    </row>
    <row r="6" spans="2:19" x14ac:dyDescent="0.25">
      <c r="B6" s="2" t="s">
        <v>22</v>
      </c>
      <c r="C6" s="2">
        <f t="shared" si="0"/>
        <v>1100</v>
      </c>
    </row>
    <row r="7" spans="2:19" x14ac:dyDescent="0.25">
      <c r="B7" s="2" t="s">
        <v>23</v>
      </c>
      <c r="C7" s="2">
        <f t="shared" si="0"/>
        <v>750</v>
      </c>
    </row>
    <row r="8" spans="2:19" x14ac:dyDescent="0.25">
      <c r="B8" s="2" t="s">
        <v>26</v>
      </c>
      <c r="C8" s="2">
        <f t="shared" si="0"/>
        <v>550</v>
      </c>
    </row>
    <row r="9" spans="2:19" x14ac:dyDescent="0.25">
      <c r="B9" s="2" t="s">
        <v>24</v>
      </c>
      <c r="C9" s="2">
        <f t="shared" si="0"/>
        <v>950</v>
      </c>
    </row>
    <row r="10" spans="2:19" x14ac:dyDescent="0.25">
      <c r="B10" s="2" t="s">
        <v>25</v>
      </c>
      <c r="C10" s="2">
        <f t="shared" si="0"/>
        <v>650</v>
      </c>
    </row>
    <row r="11" spans="2:19" x14ac:dyDescent="0.25">
      <c r="B11" s="2" t="s">
        <v>27</v>
      </c>
      <c r="C11" s="2">
        <f t="shared" si="0"/>
        <v>550</v>
      </c>
    </row>
    <row r="12" spans="2:19" x14ac:dyDescent="0.25">
      <c r="B12" s="2" t="s">
        <v>28</v>
      </c>
      <c r="C12" s="2">
        <f t="shared" si="0"/>
        <v>550</v>
      </c>
    </row>
    <row r="13" spans="2:19" x14ac:dyDescent="0.25">
      <c r="B13" s="2" t="s">
        <v>1</v>
      </c>
      <c r="C13" s="2">
        <f t="shared" si="0"/>
        <v>550</v>
      </c>
    </row>
    <row r="14" spans="2:19" x14ac:dyDescent="0.25">
      <c r="B14" s="2" t="s">
        <v>29</v>
      </c>
      <c r="C14" s="2">
        <f t="shared" si="0"/>
        <v>550</v>
      </c>
    </row>
    <row r="15" spans="2:19" x14ac:dyDescent="0.25">
      <c r="B15" s="1" t="s">
        <v>0</v>
      </c>
      <c r="C15" s="1">
        <f>SUM(C4:C14)</f>
        <v>7350</v>
      </c>
      <c r="D15" s="1"/>
    </row>
    <row r="16" spans="2:19" x14ac:dyDescent="0.25">
      <c r="B16" s="1"/>
      <c r="C16" s="18" t="str">
        <f>Gegevens!$D$6</f>
        <v>gram</v>
      </c>
      <c r="D16" s="18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 t="str">
        <f>"Hoeveelheid uit voorraad (in "&amp;Gegevens!D6&amp;")"</f>
        <v>Hoeveelheid uit voorraad (in gram)</v>
      </c>
    </row>
    <row r="21" spans="2:4" x14ac:dyDescent="0.25">
      <c r="B21" s="2" t="s">
        <v>21</v>
      </c>
      <c r="C21" s="2">
        <f>Gegevens!D11</f>
        <v>100</v>
      </c>
    </row>
    <row r="22" spans="2:4" x14ac:dyDescent="0.25">
      <c r="B22" s="2" t="s">
        <v>40</v>
      </c>
      <c r="C22" s="2">
        <f>Gegevens!F11</f>
        <v>150</v>
      </c>
    </row>
    <row r="23" spans="2:4" x14ac:dyDescent="0.25">
      <c r="B23" s="2" t="s">
        <v>22</v>
      </c>
      <c r="C23" s="2">
        <f>Gegevens!H11</f>
        <v>200</v>
      </c>
    </row>
    <row r="24" spans="2:4" x14ac:dyDescent="0.25">
      <c r="B24" s="2" t="s">
        <v>23</v>
      </c>
      <c r="C24" s="2">
        <f>Gegevens!J11</f>
        <v>300</v>
      </c>
    </row>
    <row r="25" spans="2:4" x14ac:dyDescent="0.25">
      <c r="B25" s="2" t="s">
        <v>26</v>
      </c>
      <c r="C25" s="2">
        <f>Gegevens!L11</f>
        <v>100</v>
      </c>
    </row>
    <row r="26" spans="2:4" x14ac:dyDescent="0.25">
      <c r="B26" s="2" t="s">
        <v>24</v>
      </c>
      <c r="C26" s="2">
        <f>Gegevens!N11</f>
        <v>500</v>
      </c>
    </row>
    <row r="27" spans="2:4" x14ac:dyDescent="0.25">
      <c r="B27" s="2" t="s">
        <v>25</v>
      </c>
      <c r="C27" s="2">
        <f>Gegevens!P11</f>
        <v>200</v>
      </c>
    </row>
    <row r="28" spans="2:4" x14ac:dyDescent="0.25">
      <c r="B28" s="2" t="s">
        <v>27</v>
      </c>
      <c r="C28" s="2">
        <f>Gegevens!R11</f>
        <v>100</v>
      </c>
    </row>
    <row r="29" spans="2:4" x14ac:dyDescent="0.25">
      <c r="B29" s="2" t="s">
        <v>28</v>
      </c>
      <c r="C29" s="2">
        <f>Gegevens!T11</f>
        <v>100</v>
      </c>
    </row>
    <row r="30" spans="2:4" x14ac:dyDescent="0.25">
      <c r="B30" s="2" t="s">
        <v>1</v>
      </c>
      <c r="C30" s="2">
        <f>Gegevens!V11</f>
        <v>100</v>
      </c>
    </row>
    <row r="31" spans="2:4" x14ac:dyDescent="0.25">
      <c r="B31" s="2" t="s">
        <v>29</v>
      </c>
      <c r="C31" s="2">
        <f>Gegevens!X11</f>
        <v>100</v>
      </c>
    </row>
    <row r="32" spans="2:4" x14ac:dyDescent="0.25">
      <c r="B32" s="1" t="s">
        <v>0</v>
      </c>
      <c r="C32" s="1">
        <f>SUM(C21:C31)</f>
        <v>1950</v>
      </c>
      <c r="D32" s="1"/>
    </row>
    <row r="33" spans="2:4" x14ac:dyDescent="0.25">
      <c r="B33" s="1"/>
      <c r="C33" s="18" t="str">
        <f>Gegevens!$D$6</f>
        <v>gram</v>
      </c>
      <c r="D33" s="18"/>
    </row>
    <row r="36" spans="2:4" x14ac:dyDescent="0.25">
      <c r="B36" s="1" t="str">
        <f>"Hoeveelheid uit productie (in "&amp;Gegevens!D6&amp;")"</f>
        <v>Hoeveelheid uit productie (in gram)</v>
      </c>
    </row>
    <row r="38" spans="2:4" x14ac:dyDescent="0.25">
      <c r="B38" s="2" t="s">
        <v>21</v>
      </c>
      <c r="C38" s="2">
        <f>Gegevens!D14</f>
        <v>200</v>
      </c>
    </row>
    <row r="39" spans="2:4" x14ac:dyDescent="0.25">
      <c r="B39" s="2" t="s">
        <v>40</v>
      </c>
      <c r="C39" s="2">
        <f>Gegevens!F14</f>
        <v>150</v>
      </c>
    </row>
    <row r="40" spans="2:4" x14ac:dyDescent="0.25">
      <c r="B40" s="2" t="s">
        <v>22</v>
      </c>
      <c r="C40" s="2">
        <f>Gegevens!H14</f>
        <v>500</v>
      </c>
    </row>
    <row r="41" spans="2:4" x14ac:dyDescent="0.25">
      <c r="B41" s="2" t="s">
        <v>23</v>
      </c>
      <c r="C41" s="2">
        <f>Gegevens!J14</f>
        <v>150</v>
      </c>
    </row>
    <row r="42" spans="2:4" x14ac:dyDescent="0.25">
      <c r="B42" s="2" t="s">
        <v>26</v>
      </c>
      <c r="C42" s="2">
        <f>Gegevens!L14</f>
        <v>150</v>
      </c>
    </row>
    <row r="43" spans="2:4" x14ac:dyDescent="0.25">
      <c r="B43" s="2" t="s">
        <v>24</v>
      </c>
      <c r="C43" s="2">
        <f>Gegevens!N14</f>
        <v>150</v>
      </c>
    </row>
    <row r="44" spans="2:4" x14ac:dyDescent="0.25">
      <c r="B44" s="2" t="s">
        <v>25</v>
      </c>
      <c r="C44" s="2">
        <f>Gegevens!P14</f>
        <v>150</v>
      </c>
    </row>
    <row r="45" spans="2:4" x14ac:dyDescent="0.25">
      <c r="B45" s="2" t="s">
        <v>27</v>
      </c>
      <c r="C45" s="2">
        <f>Gegevens!R14</f>
        <v>150</v>
      </c>
    </row>
    <row r="46" spans="2:4" x14ac:dyDescent="0.25">
      <c r="B46" s="2" t="s">
        <v>28</v>
      </c>
      <c r="C46" s="2">
        <f>Gegevens!T14</f>
        <v>150</v>
      </c>
    </row>
    <row r="47" spans="2:4" x14ac:dyDescent="0.25">
      <c r="B47" s="2" t="s">
        <v>1</v>
      </c>
      <c r="C47" s="2">
        <f>Gegevens!V14</f>
        <v>150</v>
      </c>
    </row>
    <row r="48" spans="2:4" x14ac:dyDescent="0.25">
      <c r="B48" s="2" t="s">
        <v>29</v>
      </c>
      <c r="C48" s="4">
        <f>Gegevens!X14</f>
        <v>150</v>
      </c>
    </row>
    <row r="49" spans="2:4" x14ac:dyDescent="0.25">
      <c r="B49" s="3" t="s">
        <v>0</v>
      </c>
      <c r="C49" s="3">
        <f>SUM(C38:C48)</f>
        <v>2050</v>
      </c>
      <c r="D49" s="1"/>
    </row>
    <row r="50" spans="2:4" x14ac:dyDescent="0.25">
      <c r="B50" s="1"/>
      <c r="C50" s="18" t="str">
        <f>Gegevens!$D$6</f>
        <v>gram</v>
      </c>
      <c r="D50" s="18"/>
    </row>
    <row r="53" spans="2:4" x14ac:dyDescent="0.25">
      <c r="B53" s="1" t="str">
        <f>"Hoeveelheid uit afgeruimde borden (in "&amp;Gegevens!D6&amp;")"</f>
        <v>Hoeveelheid uit afgeruimde borden (in gram)</v>
      </c>
    </row>
    <row r="55" spans="2:4" x14ac:dyDescent="0.25">
      <c r="B55" s="2" t="s">
        <v>21</v>
      </c>
      <c r="C55" s="2">
        <f>Gegevens!D17</f>
        <v>400</v>
      </c>
    </row>
    <row r="56" spans="2:4" x14ac:dyDescent="0.25">
      <c r="B56" s="2" t="s">
        <v>40</v>
      </c>
      <c r="C56" s="2">
        <f>Gegevens!F17</f>
        <v>150</v>
      </c>
    </row>
    <row r="57" spans="2:4" x14ac:dyDescent="0.25">
      <c r="B57" s="2" t="s">
        <v>22</v>
      </c>
      <c r="C57" s="2">
        <f>Gegevens!H17</f>
        <v>400</v>
      </c>
    </row>
    <row r="58" spans="2:4" x14ac:dyDescent="0.25">
      <c r="B58" s="2" t="s">
        <v>23</v>
      </c>
      <c r="C58" s="2">
        <f>Gegevens!J17</f>
        <v>300</v>
      </c>
    </row>
    <row r="59" spans="2:4" x14ac:dyDescent="0.25">
      <c r="B59" s="2" t="s">
        <v>26</v>
      </c>
      <c r="C59" s="2">
        <f>Gegevens!L17</f>
        <v>300</v>
      </c>
    </row>
    <row r="60" spans="2:4" x14ac:dyDescent="0.25">
      <c r="B60" s="2" t="s">
        <v>24</v>
      </c>
      <c r="C60" s="2">
        <f>Gegevens!N17</f>
        <v>300</v>
      </c>
    </row>
    <row r="61" spans="2:4" x14ac:dyDescent="0.25">
      <c r="B61" s="2" t="s">
        <v>25</v>
      </c>
      <c r="C61" s="2">
        <f>Gegevens!P17</f>
        <v>300</v>
      </c>
    </row>
    <row r="62" spans="2:4" x14ac:dyDescent="0.25">
      <c r="B62" s="2" t="s">
        <v>27</v>
      </c>
      <c r="C62" s="2">
        <f>Gegevens!R17</f>
        <v>300</v>
      </c>
    </row>
    <row r="63" spans="2:4" x14ac:dyDescent="0.25">
      <c r="B63" s="2" t="s">
        <v>28</v>
      </c>
      <c r="C63" s="2">
        <f>Gegevens!T17</f>
        <v>300</v>
      </c>
    </row>
    <row r="64" spans="2:4" x14ac:dyDescent="0.25">
      <c r="B64" s="2" t="s">
        <v>1</v>
      </c>
      <c r="C64" s="2">
        <f>Gegevens!V17</f>
        <v>300</v>
      </c>
    </row>
    <row r="65" spans="2:13" x14ac:dyDescent="0.25">
      <c r="B65" s="2" t="s">
        <v>29</v>
      </c>
      <c r="C65" s="4">
        <f>Gegevens!X17</f>
        <v>300</v>
      </c>
    </row>
    <row r="66" spans="2:13" x14ac:dyDescent="0.25">
      <c r="B66" s="3" t="s">
        <v>0</v>
      </c>
      <c r="C66" s="3">
        <f>SUM(C55:C65)</f>
        <v>3350</v>
      </c>
      <c r="D66" s="1"/>
    </row>
    <row r="67" spans="2:13" x14ac:dyDescent="0.25">
      <c r="C67" s="18" t="str">
        <f>Gegevens!$D$6</f>
        <v>gram</v>
      </c>
      <c r="D67" s="18"/>
    </row>
    <row r="71" spans="2:13" ht="15.75" thickBot="1" x14ac:dyDescent="0.3"/>
    <row r="72" spans="2:13" x14ac:dyDescent="0.25">
      <c r="F72" s="40" t="s">
        <v>41</v>
      </c>
      <c r="G72" s="41"/>
      <c r="H72" s="41"/>
      <c r="I72" s="41"/>
      <c r="J72" s="41"/>
      <c r="K72" s="41"/>
      <c r="L72" s="41">
        <f>C15/Gegevens!D4</f>
        <v>147</v>
      </c>
      <c r="M72" s="42" t="str">
        <f>Gegevens!D6</f>
        <v>gram</v>
      </c>
    </row>
    <row r="73" spans="2:13" x14ac:dyDescent="0.25">
      <c r="F73" s="43" t="s">
        <v>42</v>
      </c>
      <c r="L73">
        <f>C32/Gegevens!D4</f>
        <v>39</v>
      </c>
      <c r="M73" s="44" t="str">
        <f>Gegevens!D6</f>
        <v>gram</v>
      </c>
    </row>
    <row r="74" spans="2:13" x14ac:dyDescent="0.25">
      <c r="F74" s="43" t="s">
        <v>43</v>
      </c>
      <c r="L74">
        <f>C49/Gegevens!D4</f>
        <v>41</v>
      </c>
      <c r="M74" s="44" t="str">
        <f>Gegevens!D6</f>
        <v>gram</v>
      </c>
    </row>
    <row r="75" spans="2:13" ht="15.75" thickBot="1" x14ac:dyDescent="0.3">
      <c r="F75" s="45" t="s">
        <v>44</v>
      </c>
      <c r="G75" s="46"/>
      <c r="H75" s="46"/>
      <c r="I75" s="46"/>
      <c r="J75" s="46"/>
      <c r="K75" s="46"/>
      <c r="L75" s="46">
        <f>C66/Gegevens!D4</f>
        <v>67</v>
      </c>
      <c r="M75" s="47" t="str">
        <f>Gegevens!D6</f>
        <v>gram</v>
      </c>
    </row>
  </sheetData>
  <sheetProtection sheet="1" formatCells="0" formatColumns="0" formatRows="0" insertColumns="0" insertRows="0" insertHyperlinks="0" deleteColumns="0" deleteRows="0" sort="0" autoFilter="0" pivotTables="0"/>
  <pageMargins left="0.70866141732283472" right="0.70866141732283472" top="1.3385826771653544" bottom="0.35433070866141736" header="0.70866141732283472" footer="0.31496062992125984"/>
  <pageSetup paperSize="9" scale="63" orientation="portrait" r:id="rId1"/>
  <headerFooter>
    <oddHeader>&amp;C&amp;"Arial,Gras"&amp;14Bidfood - Duurzame transitie
Voedselverspilling meten&amp;R&amp;G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2C5D-EA2D-4975-863E-CA86008F2B08}">
  <sheetPr>
    <pageSetUpPr fitToPage="1"/>
  </sheetPr>
  <dimension ref="B4:E17"/>
  <sheetViews>
    <sheetView showGridLines="0" showRowColHeaders="0" workbookViewId="0">
      <selection activeCell="D5" sqref="D5"/>
    </sheetView>
  </sheetViews>
  <sheetFormatPr defaultRowHeight="18.75" x14ac:dyDescent="0.3"/>
  <cols>
    <col min="1" max="1" width="9.140625" style="53"/>
    <col min="2" max="2" width="19.140625" style="53" customWidth="1"/>
    <col min="3" max="3" width="24.85546875" style="53" customWidth="1"/>
    <col min="4" max="4" width="30.140625" style="53" customWidth="1"/>
    <col min="5" max="5" width="29" style="53" customWidth="1"/>
    <col min="6" max="16384" width="9.140625" style="53"/>
  </cols>
  <sheetData>
    <row r="4" spans="2:5" ht="37.5" x14ac:dyDescent="0.3">
      <c r="B4" s="59"/>
      <c r="C4" s="60" t="s">
        <v>45</v>
      </c>
      <c r="D4" s="61" t="s">
        <v>48</v>
      </c>
      <c r="E4" s="62" t="s">
        <v>46</v>
      </c>
    </row>
    <row r="5" spans="2:5" x14ac:dyDescent="0.3">
      <c r="B5" s="63" t="s">
        <v>21</v>
      </c>
      <c r="C5" s="53">
        <f>Resultaten!C4</f>
        <v>700</v>
      </c>
      <c r="D5" s="54">
        <v>2.2000000000000002</v>
      </c>
      <c r="E5" s="64">
        <f>IF(Gegevens!$D$6="kilo",C5*D5,C5*D5*0.001)</f>
        <v>1.5400000000000003</v>
      </c>
    </row>
    <row r="6" spans="2:5" x14ac:dyDescent="0.3">
      <c r="B6" s="63" t="s">
        <v>40</v>
      </c>
      <c r="C6" s="53">
        <f>Resultaten!C5</f>
        <v>450</v>
      </c>
      <c r="D6" s="54">
        <v>2.5</v>
      </c>
      <c r="E6" s="64">
        <f>IF(Gegevens!$D$6="kilo",C6*D6,C6*D6*0.001)</f>
        <v>1.125</v>
      </c>
    </row>
    <row r="7" spans="2:5" x14ac:dyDescent="0.3">
      <c r="B7" s="63" t="s">
        <v>22</v>
      </c>
      <c r="C7" s="53">
        <f>Resultaten!C6</f>
        <v>1100</v>
      </c>
      <c r="D7" s="54">
        <v>10</v>
      </c>
      <c r="E7" s="64">
        <f>IF(Gegevens!$D$6="kilo",C7*D7,C7*D7*0.001)</f>
        <v>11</v>
      </c>
    </row>
    <row r="8" spans="2:5" x14ac:dyDescent="0.3">
      <c r="B8" s="63" t="s">
        <v>23</v>
      </c>
      <c r="C8" s="53">
        <f>Resultaten!C7</f>
        <v>750</v>
      </c>
      <c r="D8" s="54">
        <v>9</v>
      </c>
      <c r="E8" s="64">
        <f>IF(Gegevens!$D$6="kilo",C8*D8,C8*D8*0.001)</f>
        <v>6.75</v>
      </c>
    </row>
    <row r="9" spans="2:5" x14ac:dyDescent="0.3">
      <c r="B9" s="63" t="s">
        <v>26</v>
      </c>
      <c r="C9" s="53">
        <f>Resultaten!C8</f>
        <v>550</v>
      </c>
      <c r="D9" s="54">
        <v>2.25</v>
      </c>
      <c r="E9" s="64">
        <f>IF(Gegevens!$D$6="kilo",C9*D9,C9*D9*0.001)</f>
        <v>1.2375</v>
      </c>
    </row>
    <row r="10" spans="2:5" x14ac:dyDescent="0.3">
      <c r="B10" s="63" t="s">
        <v>24</v>
      </c>
      <c r="C10" s="53">
        <f>Resultaten!C9</f>
        <v>950</v>
      </c>
      <c r="D10" s="54">
        <v>3</v>
      </c>
      <c r="E10" s="64">
        <f>IF(Gegevens!$D$6="kilo",C10*D10,C10*D10*0.001)</f>
        <v>2.85</v>
      </c>
    </row>
    <row r="11" spans="2:5" x14ac:dyDescent="0.3">
      <c r="B11" s="63" t="s">
        <v>25</v>
      </c>
      <c r="C11" s="53">
        <f>Resultaten!C10</f>
        <v>650</v>
      </c>
      <c r="D11" s="54">
        <v>4.5</v>
      </c>
      <c r="E11" s="64">
        <f>IF(Gegevens!$D$6="kilo",C11*D11,C11*D11*0.001)</f>
        <v>2.9250000000000003</v>
      </c>
    </row>
    <row r="12" spans="2:5" x14ac:dyDescent="0.3">
      <c r="B12" s="63" t="s">
        <v>27</v>
      </c>
      <c r="C12" s="53">
        <f>Resultaten!C11</f>
        <v>550</v>
      </c>
      <c r="D12" s="54">
        <v>5.6</v>
      </c>
      <c r="E12" s="64">
        <f>IF(Gegevens!$D$6="kilo",C12*D12,C12*D12*0.001)</f>
        <v>3.08</v>
      </c>
    </row>
    <row r="13" spans="2:5" x14ac:dyDescent="0.3">
      <c r="B13" s="63" t="s">
        <v>28</v>
      </c>
      <c r="C13" s="53">
        <f>Resultaten!C12</f>
        <v>550</v>
      </c>
      <c r="D13" s="54">
        <v>6</v>
      </c>
      <c r="E13" s="64">
        <f>IF(Gegevens!$D$6="kilo",C13*D13,C13*D13*0.001)</f>
        <v>3.3000000000000003</v>
      </c>
    </row>
    <row r="14" spans="2:5" x14ac:dyDescent="0.3">
      <c r="B14" s="63" t="s">
        <v>1</v>
      </c>
      <c r="C14" s="53">
        <f>Resultaten!C13</f>
        <v>550</v>
      </c>
      <c r="D14" s="54">
        <v>3.5</v>
      </c>
      <c r="E14" s="64">
        <f>IF(Gegevens!$D$6="kilo",C14*D14,C14*D14*0.001)</f>
        <v>1.925</v>
      </c>
    </row>
    <row r="15" spans="2:5" x14ac:dyDescent="0.3">
      <c r="B15" s="65" t="s">
        <v>29</v>
      </c>
      <c r="C15" s="55">
        <f>Resultaten!C14</f>
        <v>550</v>
      </c>
      <c r="D15" s="56">
        <v>0</v>
      </c>
      <c r="E15" s="66">
        <f>IF(Gegevens!$D$6="kilo",C15*D15,C15*D15*0.001)</f>
        <v>0</v>
      </c>
    </row>
    <row r="16" spans="2:5" x14ac:dyDescent="0.3">
      <c r="B16" s="63"/>
      <c r="C16" s="67">
        <f>SUM(C5:C15)</f>
        <v>7350</v>
      </c>
      <c r="E16" s="68">
        <f>SUM(E5:E15)</f>
        <v>35.732499999999995</v>
      </c>
    </row>
    <row r="17" spans="2:5" x14ac:dyDescent="0.3">
      <c r="B17" s="69"/>
      <c r="C17" s="70" t="str">
        <f>Gegevens!$D$6</f>
        <v>gram</v>
      </c>
      <c r="D17" s="71"/>
      <c r="E17" s="72" t="s">
        <v>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9FEE4E1609C40A0833E3CAACA84BC" ma:contentTypeVersion="15" ma:contentTypeDescription="Crée un document." ma:contentTypeScope="" ma:versionID="7b5be2f00c19e0fac40cf063a272891e">
  <xsd:schema xmlns:xsd="http://www.w3.org/2001/XMLSchema" xmlns:xs="http://www.w3.org/2001/XMLSchema" xmlns:p="http://schemas.microsoft.com/office/2006/metadata/properties" xmlns:ns2="574c9287-e580-4505-a658-644c0badb31a" xmlns:ns3="b39d59ca-7f5e-4079-a453-b82387ffc81e" targetNamespace="http://schemas.microsoft.com/office/2006/metadata/properties" ma:root="true" ma:fieldsID="ef09a800d818b47d7e52f1a81783c0aa" ns2:_="" ns3:_="">
    <xsd:import namespace="574c9287-e580-4505-a658-644c0badb31a"/>
    <xsd:import namespace="b39d59ca-7f5e-4079-a453-b82387ffc8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c9287-e580-4505-a658-644c0badb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4a25042-4bbb-499a-9ac4-dabbc0fdb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d59ca-7f5e-4079-a453-b82387ffc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98fc0db-9b47-442e-b8be-9a1b47c144e8}" ma:internalName="TaxCatchAll" ma:showField="CatchAllData" ma:web="b39d59ca-7f5e-4079-a453-b82387ffc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99137-70EF-4D75-B481-28C20E2816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23F91-E5C4-4BAC-912F-596E640B6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c9287-e580-4505-a658-644c0badb31a"/>
    <ds:schemaRef ds:uri="b39d59ca-7f5e-4079-a453-b82387ffc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Handleiding</vt:lpstr>
      <vt:lpstr>Gegevens</vt:lpstr>
      <vt:lpstr>Resultaten</vt:lpstr>
      <vt:lpstr>Waardering</vt:lpstr>
      <vt:lpstr>Resultaten!Print_Area</vt:lpstr>
      <vt:lpstr>Waardering!Print_Area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MAHY</dc:creator>
  <cp:lastModifiedBy>Hakim Al Nima</cp:lastModifiedBy>
  <cp:lastPrinted>2024-12-03T14:01:39Z</cp:lastPrinted>
  <dcterms:created xsi:type="dcterms:W3CDTF">2024-05-06T08:13:24Z</dcterms:created>
  <dcterms:modified xsi:type="dcterms:W3CDTF">2024-12-09T08:36:07Z</dcterms:modified>
</cp:coreProperties>
</file>